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atkı Payı Hesaplama" sheetId="1" r:id="rId1"/>
    <sheet name="Sayfa2" sheetId="2" state="hidden" r:id="rId2"/>
    <sheet name="Sayfa3" sheetId="3" state="hidden" r:id="rId3"/>
  </sheets>
  <definedNames>
    <definedName name="_xlnm._FilterDatabase" localSheetId="0" hidden="1">'Katkı Payı Hesaplama'!$B$16:$H$17</definedName>
    <definedName name="_xlnm._FilterDatabase" localSheetId="1" hidden="1">Sayfa2!$A$2:$G$2</definedName>
    <definedName name="_xlnm.Print_Area" localSheetId="0">'Katkı Payı Hesaplama'!$B$2:$H$57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35" i="2"/>
  <c r="C17" i="2"/>
  <c r="C26" i="2"/>
  <c r="C36" i="2"/>
  <c r="C18" i="2"/>
  <c r="C27" i="2"/>
  <c r="C37" i="2"/>
  <c r="C19" i="2"/>
  <c r="C28" i="2"/>
  <c r="C38" i="2"/>
  <c r="C24" i="2"/>
  <c r="C33" i="2"/>
  <c r="C39" i="2"/>
  <c r="C20" i="2"/>
  <c r="C29" i="2"/>
  <c r="C40" i="2"/>
  <c r="C23" i="2"/>
  <c r="C30" i="2"/>
  <c r="C41" i="2"/>
  <c r="C25" i="2"/>
  <c r="C34" i="2"/>
  <c r="C42" i="2"/>
  <c r="C21" i="2"/>
  <c r="C31" i="2"/>
  <c r="C43" i="2"/>
  <c r="C22" i="2"/>
  <c r="C32" i="2"/>
  <c r="C44" i="2"/>
  <c r="C3" i="2"/>
  <c r="F17" i="1" s="1"/>
  <c r="H17" i="1" s="1"/>
  <c r="C7" i="1" l="1"/>
</calcChain>
</file>

<file path=xl/comments1.xml><?xml version="1.0" encoding="utf-8"?>
<comments xmlns="http://schemas.openxmlformats.org/spreadsheetml/2006/main">
  <authors>
    <author>Yazar</author>
  </authors>
  <commentList>
    <comment ref="B3" authorId="0" shapeId="0">
      <text>
        <r>
          <rPr>
            <sz val="10"/>
            <color indexed="81"/>
            <rFont val="Tahoma"/>
            <family val="2"/>
            <charset val="162"/>
          </rPr>
          <t>Çalıştığınız Döner Sermaye Birimini Seçiniz</t>
        </r>
      </text>
    </comment>
    <comment ref="F10" authorId="0" shapeId="0">
      <text>
        <r>
          <rPr>
            <sz val="9"/>
            <color indexed="81"/>
            <rFont val="Tahoma"/>
            <family val="2"/>
            <charset val="162"/>
          </rPr>
          <t>Ortak işlerde her ortak için imza satırı açılacak</t>
        </r>
      </text>
    </comment>
    <comment ref="C17" authorId="0" shapeId="0">
      <text>
        <r>
          <rPr>
            <sz val="10"/>
            <color indexed="81"/>
            <rFont val="Tahoma"/>
            <family val="2"/>
            <charset val="162"/>
          </rPr>
          <t>Katkı oranları toplamı %100' sağlayacak</t>
        </r>
      </text>
    </comment>
    <comment ref="E17" authorId="0" shapeId="0">
      <text>
        <r>
          <rPr>
            <sz val="10"/>
            <color indexed="81"/>
            <rFont val="Tahoma"/>
            <family val="2"/>
            <charset val="162"/>
          </rPr>
          <t>Yapılan İşin hangi kapsamda gerçekleştiği seçiniz</t>
        </r>
      </text>
    </comment>
    <comment ref="F17" authorId="0" shapeId="0">
      <text>
        <r>
          <rPr>
            <sz val="10"/>
            <color indexed="81"/>
            <rFont val="Tahoma"/>
            <family val="2"/>
            <charset val="162"/>
          </rPr>
          <t>Bu hücreye müdahale etmeyiniz</t>
        </r>
      </text>
    </comment>
    <comment ref="H17" authorId="0" shapeId="0">
      <text>
        <r>
          <rPr>
            <sz val="10"/>
            <color indexed="81"/>
            <rFont val="Tahoma"/>
            <family val="2"/>
            <charset val="162"/>
          </rPr>
          <t>Bu hücreye müdahale etmeyiniz</t>
        </r>
      </text>
    </comment>
  </commentList>
</comments>
</file>

<file path=xl/sharedStrings.xml><?xml version="1.0" encoding="utf-8"?>
<sst xmlns="http://schemas.openxmlformats.org/spreadsheetml/2006/main" count="221" uniqueCount="101">
  <si>
    <t xml:space="preserve">AKSARAY ÜNİVERSİTESİ </t>
  </si>
  <si>
    <t>AKSARAY ÜNİVERSİTESİ BİL. VE TEK. UYG. VE ARŞ. MER. D.S.İ.</t>
  </si>
  <si>
    <t>AKSARAY ÜNİVERSİTESİ DENEY HAYVANLARI UYG. VE ARŞ. MER. D.S.İ.</t>
  </si>
  <si>
    <t>AKSARAY ÜNİVERSİTESİ DİŞ HEKİMLİĞİ FAKÜLTESİ D.S.İ.</t>
  </si>
  <si>
    <t>AKSARAY ÜNİVERSİTESİ EĞİTİM FAKÜLTESİ D.S.İ.</t>
  </si>
  <si>
    <t>AKSARAY ÜNİVERSİTESİ İKTİSADİ VE İDARİ BİL. FAKÜLTESİ D.S.İ.</t>
  </si>
  <si>
    <t>AKSARAY ÜNİVERSİTESİ MERKEZ MÜDÜRLÜĞÜ D.S.İ.</t>
  </si>
  <si>
    <t>AKSARAY ÜNİVERSİTESİ MİMARLIK VE TASARIM FAKÜLTESİ D.S.İ.</t>
  </si>
  <si>
    <t>AKSARAY ÜNİVERSİTESİ MÜHENDİSLİK FAKÜLTESİ D.S.İ.</t>
  </si>
  <si>
    <t>AKSARAY ÜNİVERSİTESİ SÜREKLİ EĞİTİM UYG. VE ARŞ. MER. D.S.İ.</t>
  </si>
  <si>
    <t>AKSARAY ÜNİVERSİTESİ TEKNİK BİLİMLER M.Y.O. D.S.İ.</t>
  </si>
  <si>
    <t>AKSARAY ÜNİVERSİTESİ TIP FAKÜLTESİ D.S.İ.</t>
  </si>
  <si>
    <t>AKSARAY ÜNİVERSİTESİ TÜRKÇE ÖĞR. UYG. VE ARŞ. MER. D.S.İ.</t>
  </si>
  <si>
    <t>AKSARAY ÜNİVERSİTESİ VETERİNER FAKÜLTESİ D.S.İ.</t>
  </si>
  <si>
    <t>AKSARAY ÜNİVERSİTESİ YABANCI DİLLER Y.O. D.S.İ.</t>
  </si>
  <si>
    <t>Dayanağı</t>
  </si>
  <si>
    <t>2547 kanun 58 /d md. ile DSİM Usul ve Esaslar 14/1 md. (%55)</t>
  </si>
  <si>
    <t>A</t>
  </si>
  <si>
    <t>B</t>
  </si>
  <si>
    <t>C</t>
  </si>
  <si>
    <t>D</t>
  </si>
  <si>
    <t>E</t>
  </si>
  <si>
    <t>F</t>
  </si>
  <si>
    <t>Katkı Oranı (%)</t>
  </si>
  <si>
    <t>Adı Soyadı:</t>
  </si>
  <si>
    <t>İmza:</t>
  </si>
  <si>
    <t>Birim İmkanlarından Faydalanıldı</t>
  </si>
  <si>
    <t>Birim İmkanlarından Faydalanılmadı</t>
  </si>
  <si>
    <t>Üniversite Sanayi İşbirliği Kapsamında</t>
  </si>
  <si>
    <t xml:space="preserve">             Üniversitemiz Döner Sermaye İşletmesi aracılığıyla tarafım(ız)dan yapılan ve aşağıda dökümü verilen işin, Üniversitemiz Döner Sermaye Dağıtım Usul ve Esaslarının İlgili Maddesi gereğince tarafım(ız)a ödenmesi hususunda;</t>
  </si>
  <si>
    <t xml:space="preserve">             Gereğini arz ederim.  </t>
  </si>
  <si>
    <r>
      <t xml:space="preserve">Direkt Katkı Payı </t>
    </r>
    <r>
      <rPr>
        <sz val="12"/>
        <rFont val="Arial"/>
        <family val="2"/>
        <charset val="162"/>
      </rPr>
      <t>₺</t>
    </r>
  </si>
  <si>
    <t>BİL. VE TEK. UYG. VE ARŞ. MER. D.S.İ.</t>
  </si>
  <si>
    <t>DENEY HAYVANLARI UYG. VE ARŞ. MER. D.S.İ.</t>
  </si>
  <si>
    <t>DİŞ HEKİMLİĞİ FAKÜLTESİ D.S.İ.</t>
  </si>
  <si>
    <t>EĞİTİM FAKÜLTESİ D.S.İ.</t>
  </si>
  <si>
    <t>İKTİSADİ VE İDARİ BİL. FAKÜLTESİ D.S.İ.</t>
  </si>
  <si>
    <t>MERKEZ MÜDÜRLÜĞÜ D.S.İ.</t>
  </si>
  <si>
    <t>MİMARLIK VE TASARIM FAKÜLTESİ D.S.İ.</t>
  </si>
  <si>
    <t>MÜHENDİSLİK FAKÜLTESİ D.S.İ.</t>
  </si>
  <si>
    <t>SÜREKLİ EĞİTİM UYG. VE ARŞ. MER. D.S.İ.</t>
  </si>
  <si>
    <t>TEKNİK BİLİMLER M.Y.O. D.S.İ.</t>
  </si>
  <si>
    <t>TIP FAKÜLTESİ D.S.İ.</t>
  </si>
  <si>
    <t>TÜRKÇE ÖĞR. UYG. VE ARŞ. MER. D.S.İ.</t>
  </si>
  <si>
    <t>VETERİNER FAKÜLTESİ D.S.İ.</t>
  </si>
  <si>
    <t>YABANCI DİLLER Y.O. D.S.İ.</t>
  </si>
  <si>
    <t>…………... BÖLÜM BAŞKANLIĞI’NA</t>
  </si>
  <si>
    <t>KYS-FRM-437; İlk Yayın Tarihi: 19.02.2025 Revizyon Tarihi:-; Revizyon No:00</t>
  </si>
  <si>
    <t>Ad Soyad</t>
  </si>
  <si>
    <t>Firma Adı
Ödeme Tarihi</t>
  </si>
  <si>
    <t>AKSARAY ÜNİVERSİTESİ DÖNER SERMAYE İŞLETME MÜDÜRLÜĞÜ DAĞITIM ORANLARI</t>
  </si>
  <si>
    <t>Kanuni Dayanağı</t>
  </si>
  <si>
    <t>Sıra</t>
  </si>
  <si>
    <t>DÖNER SERMAYE BİRİM ADI</t>
  </si>
  <si>
    <t>Yasal Kesintiler (%)</t>
  </si>
  <si>
    <r>
      <rPr>
        <b/>
        <sz val="8"/>
        <rFont val="Times New Roman"/>
        <family val="1"/>
        <charset val="162"/>
      </rPr>
      <t xml:space="preserve">Kurum Payı (%)
</t>
    </r>
    <r>
      <rPr>
        <b/>
        <sz val="6"/>
        <color rgb="FFFF0000"/>
        <rFont val="Times New Roman"/>
        <family val="1"/>
        <charset val="162"/>
      </rPr>
      <t>(Mal ve Hizmet alımları, her türlü bakım, onarım, kiralama, devam etmekte olan projelerin
tamamlanmasına yönelik inşaat işleri ve diğer ihtiyaçlar ile yönetici payları için ayrılan pay)</t>
    </r>
  </si>
  <si>
    <t>Öğretim Elamanı Payı  (%)</t>
  </si>
  <si>
    <t>Dağıtılan Paylar Toplamı (%)</t>
  </si>
  <si>
    <t>Kanun</t>
  </si>
  <si>
    <t>Usul ve Esaslar</t>
  </si>
  <si>
    <t xml:space="preserve">Hazine Payı </t>
  </si>
  <si>
    <t xml:space="preserve">BAP Payı </t>
  </si>
  <si>
    <t xml:space="preserve">Yönetici Payı </t>
  </si>
  <si>
    <t xml:space="preserve">Birim Satın Alma Payı </t>
  </si>
  <si>
    <t>2547 sayılı Yüksek Öğretim Kanunu 
58/d Maddesi</t>
  </si>
  <si>
    <t>Aksaray Üniversitesi Döner Sermaye Gelirlerinden Yapılacak Ek Ödeme Dağıtım Usul ve Esasları Madde 14/1</t>
  </si>
  <si>
    <t>Bilimsel ve Teknolojik Uygu. ve Araşt. Merk. D.S.İ.</t>
  </si>
  <si>
    <t>Deney Hayvanları Uygu. ve Araşt. Merk. D.S.İ.</t>
  </si>
  <si>
    <t>Eğitim Fakültesi D.S.İ.</t>
  </si>
  <si>
    <t>İktisadi ve İdari Bilimler Fakültesi D.S.İ.</t>
  </si>
  <si>
    <t>Merkez Müdürlüğü D.S.İ.</t>
  </si>
  <si>
    <t>Mimarlık ve Tasarım Fakültesi D.S.İ.</t>
  </si>
  <si>
    <t>Mühendislik Fakültesi D.S.İ.</t>
  </si>
  <si>
    <t>Teknik Bilimler Meslek Yüksekokulu</t>
  </si>
  <si>
    <t>Veterinerlik Fakültesi D.S.İ.</t>
  </si>
  <si>
    <t>Yabancı Diller Yüksekokulu D.S.İ.</t>
  </si>
  <si>
    <t>Aksaray Üniversitesi Döner Sermaye Gelirlerinden Yapılacak Ek Ödeme Dağıtım Usul ve Esasları Madde 14/2</t>
  </si>
  <si>
    <t>Diş Hekimliği Fakültesi D.S.İ.</t>
  </si>
  <si>
    <t>Tıp Fakültesi D.S.İ.</t>
  </si>
  <si>
    <t>Aksaray Üniversitesi Döner Sermaye Gelirlerinden Yapılacak Ek Ödeme Dağıtım Usul ve Esasları Madde 14/3</t>
  </si>
  <si>
    <t>Sürekli Eğitim Uygu. ve Araşt. Merk. D.S.İ.</t>
  </si>
  <si>
    <t>Türkçe Öğretimi Uygu. ve Araşt. Merk. D.S.İ.</t>
  </si>
  <si>
    <t>2547 sayılı Yüksek Öğretim Kanunu 
58/e Maddesi</t>
  </si>
  <si>
    <t>Aksaray Üniversitesi Döner Sermaye Gelirlerinden Yapılacak Ek Ödeme Dağıtım Usul ve Esasları Madde 14/4</t>
  </si>
  <si>
    <t>1 den 12</t>
  </si>
  <si>
    <r>
      <rPr>
        <sz val="8"/>
        <rFont val="Times New Roman"/>
        <family val="1"/>
        <charset val="162"/>
      </rPr>
      <t>Bütün Birimler
(Proje, Danışmanlık, Bilimsel Görüş vb. Faaliyetler)</t>
    </r>
  </si>
  <si>
    <t>Aksaray Üniversitesi Döner Sermaye Gelirlerinden Yapılacak Ek Ödeme Dağıtım Usul ve Esasları Madde 14/5</t>
  </si>
  <si>
    <t>13 ve 14</t>
  </si>
  <si>
    <t>Sürekli Eğitim Uygu. ve Araşt. Merk. D.S.İ.
Türkçe Öğretimi Uygu. ve Araşt. Merk. D.S.İ.</t>
  </si>
  <si>
    <t>2547 sayılı Yüksek Öğretim Kanunu 58/k Maddesi</t>
  </si>
  <si>
    <t>Aksaray Üniversitesi Döner Sermaye Gelirlerinden Yapılacak Ek Ödeme Dağıtım Usul ve Esasları Madde 14/6</t>
  </si>
  <si>
    <t>1 den 14</t>
  </si>
  <si>
    <t>2547 kanun 58 /d md. ile DSİM Usul ve Esaslar 14/2 md. (%54)</t>
  </si>
  <si>
    <t>2547 kanun 58 /d md. ile DSİM Usul ve Esaslar 14/3 md. (%55)</t>
  </si>
  <si>
    <t>2547 kanun 58 /e md. ile DSİM Usul ve Esaslar 14/4 md. (%74)</t>
  </si>
  <si>
    <t>2547 kanun 58 /e md. ile DSİM Usul ve Esaslar 14/5 md. (%70)</t>
  </si>
  <si>
    <t>2547 kanun 58 /k md. ile DSİM Usul ve Esaslar 14/6 md. (%85)</t>
  </si>
  <si>
    <t>Hizmet Veren Kişi(ler)</t>
  </si>
  <si>
    <t>Hizmet Satın Alan Firma ve Ödeme Tarihi</t>
  </si>
  <si>
    <t>Yapılan Hizmetin Kapsamı</t>
  </si>
  <si>
    <r>
      <t xml:space="preserve">Ücret (KDV Hariç) </t>
    </r>
    <r>
      <rPr>
        <sz val="12"/>
        <rFont val="Arial"/>
        <family val="2"/>
        <charset val="162"/>
      </rPr>
      <t>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</si>
</sst>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4"/>
      <name val="Times New Roman"/>
      <family val="1"/>
      <charset val="162"/>
    </font>
    <font>
      <sz val="14"/>
      <color theme="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"/>
      <family val="2"/>
      <charset val="162"/>
    </font>
    <font>
      <sz val="10"/>
      <color indexed="81"/>
      <name val="Tahoma"/>
      <family val="2"/>
      <charset val="162"/>
    </font>
    <font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rgb="FF00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1F1F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/>
    <xf numFmtId="2" fontId="0" fillId="2" borderId="0" xfId="0" applyNumberFormat="1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left" vertical="center" wrapText="1" indent="1"/>
    </xf>
    <xf numFmtId="1" fontId="15" fillId="6" borderId="1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left" vertical="center" wrapText="1" indent="1"/>
    </xf>
    <xf numFmtId="1" fontId="15" fillId="7" borderId="1" xfId="0" applyNumberFormat="1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textRotation="90" wrapText="1"/>
    </xf>
    <xf numFmtId="0" fontId="15" fillId="9" borderId="1" xfId="0" applyFont="1" applyFill="1" applyBorder="1" applyAlignment="1">
      <alignment horizontal="left" vertical="center" wrapText="1" indent="1"/>
    </xf>
    <xf numFmtId="1" fontId="15" fillId="9" borderId="1" xfId="0" applyNumberFormat="1" applyFont="1" applyFill="1" applyBorder="1" applyAlignment="1">
      <alignment horizontal="center" vertical="center" shrinkToFit="1"/>
    </xf>
    <xf numFmtId="0" fontId="12" fillId="10" borderId="1" xfId="0" applyFont="1" applyFill="1" applyBorder="1" applyAlignment="1">
      <alignment horizontal="left" vertical="center" wrapText="1" indent="1"/>
    </xf>
    <xf numFmtId="0" fontId="17" fillId="10" borderId="1" xfId="0" applyFont="1" applyFill="1" applyBorder="1" applyAlignment="1">
      <alignment horizontal="left" vertical="center" textRotation="90" wrapText="1"/>
    </xf>
    <xf numFmtId="0" fontId="15" fillId="10" borderId="1" xfId="0" applyFont="1" applyFill="1" applyBorder="1" applyAlignment="1">
      <alignment horizontal="left" vertical="center" wrapText="1" indent="1"/>
    </xf>
    <xf numFmtId="1" fontId="15" fillId="10" borderId="1" xfId="0" applyNumberFormat="1" applyFont="1" applyFill="1" applyBorder="1" applyAlignment="1">
      <alignment horizontal="center" vertical="center" shrinkToFit="1"/>
    </xf>
    <xf numFmtId="0" fontId="18" fillId="11" borderId="1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7" fillId="11" borderId="1" xfId="0" applyFont="1" applyFill="1" applyBorder="1" applyAlignment="1">
      <alignment horizontal="left" vertical="center" textRotation="90" wrapText="1"/>
    </xf>
    <xf numFmtId="0" fontId="15" fillId="11" borderId="1" xfId="0" applyFont="1" applyFill="1" applyBorder="1" applyAlignment="1">
      <alignment horizontal="left" vertical="center" wrapText="1" indent="1"/>
    </xf>
    <xf numFmtId="1" fontId="15" fillId="11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 indent="1"/>
    </xf>
    <xf numFmtId="0" fontId="16" fillId="8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57"/>
  <sheetViews>
    <sheetView tabSelected="1" view="pageBreakPreview" zoomScale="85" zoomScaleNormal="100" zoomScaleSheetLayoutView="85" workbookViewId="0">
      <selection activeCell="G17" sqref="G17"/>
    </sheetView>
  </sheetViews>
  <sheetFormatPr defaultRowHeight="15.75" x14ac:dyDescent="0.25"/>
  <cols>
    <col min="1" max="1" width="9.140625" style="5"/>
    <col min="2" max="2" width="29.42578125" style="5" customWidth="1"/>
    <col min="3" max="3" width="7.85546875" style="5" customWidth="1"/>
    <col min="4" max="4" width="15.7109375" style="5" customWidth="1"/>
    <col min="5" max="5" width="15.85546875" style="5" customWidth="1"/>
    <col min="6" max="6" width="23.140625" style="5" bestFit="1" customWidth="1"/>
    <col min="7" max="7" width="14.7109375" style="5" bestFit="1" customWidth="1"/>
    <col min="8" max="8" width="15.7109375" style="5" customWidth="1"/>
    <col min="9" max="16384" width="9.140625" style="5"/>
  </cols>
  <sheetData>
    <row r="2" spans="2:8" ht="18.75" x14ac:dyDescent="0.3">
      <c r="B2" s="45" t="s">
        <v>0</v>
      </c>
      <c r="C2" s="45"/>
      <c r="D2" s="45"/>
      <c r="E2" s="45"/>
      <c r="F2" s="45"/>
      <c r="G2" s="45"/>
      <c r="H2" s="45"/>
    </row>
    <row r="3" spans="2:8" ht="18.75" x14ac:dyDescent="0.3">
      <c r="B3" s="45" t="s">
        <v>39</v>
      </c>
      <c r="C3" s="45"/>
      <c r="D3" s="45"/>
      <c r="E3" s="45"/>
      <c r="F3" s="45"/>
      <c r="G3" s="45"/>
      <c r="H3" s="45"/>
    </row>
    <row r="4" spans="2:8" ht="18.75" x14ac:dyDescent="0.3">
      <c r="B4" s="46" t="s">
        <v>46</v>
      </c>
      <c r="C4" s="46"/>
      <c r="D4" s="46"/>
      <c r="E4" s="46"/>
      <c r="F4" s="46"/>
      <c r="G4" s="46"/>
      <c r="H4" s="46"/>
    </row>
    <row r="6" spans="2:8" ht="36.75" customHeight="1" x14ac:dyDescent="0.25">
      <c r="B6" s="44" t="s">
        <v>29</v>
      </c>
      <c r="C6" s="44"/>
      <c r="D6" s="44"/>
      <c r="E6" s="44"/>
      <c r="F6" s="44"/>
      <c r="G6" s="44"/>
      <c r="H6" s="44"/>
    </row>
    <row r="7" spans="2:8" x14ac:dyDescent="0.25">
      <c r="B7" s="6" t="s">
        <v>30</v>
      </c>
      <c r="C7" s="43">
        <f ca="1">TODAY()</f>
        <v>45740</v>
      </c>
      <c r="D7" s="43"/>
    </row>
    <row r="10" spans="2:8" x14ac:dyDescent="0.25">
      <c r="F10" s="6" t="s">
        <v>24</v>
      </c>
      <c r="G10" s="6" t="s">
        <v>48</v>
      </c>
    </row>
    <row r="11" spans="2:8" x14ac:dyDescent="0.25">
      <c r="F11" s="5" t="s">
        <v>25</v>
      </c>
      <c r="H11" s="7"/>
    </row>
    <row r="12" spans="2:8" x14ac:dyDescent="0.25">
      <c r="H12" s="7"/>
    </row>
    <row r="13" spans="2:8" x14ac:dyDescent="0.25">
      <c r="H13" s="7"/>
    </row>
    <row r="16" spans="2:8" ht="47.25" x14ac:dyDescent="0.25">
      <c r="B16" s="8" t="s">
        <v>97</v>
      </c>
      <c r="C16" s="8" t="s">
        <v>23</v>
      </c>
      <c r="D16" s="8" t="s">
        <v>98</v>
      </c>
      <c r="E16" s="8" t="s">
        <v>99</v>
      </c>
      <c r="F16" s="8" t="s">
        <v>15</v>
      </c>
      <c r="G16" s="8" t="s">
        <v>100</v>
      </c>
      <c r="H16" s="8" t="s">
        <v>31</v>
      </c>
    </row>
    <row r="17" spans="2:8" ht="85.5" customHeight="1" x14ac:dyDescent="0.25">
      <c r="B17" s="8" t="str">
        <f>G10</f>
        <v>Ad Soyad</v>
      </c>
      <c r="C17" s="10">
        <v>100</v>
      </c>
      <c r="D17" s="8" t="s">
        <v>49</v>
      </c>
      <c r="E17" s="8" t="s">
        <v>27</v>
      </c>
      <c r="F17" s="8" t="str">
        <f>VLOOKUP((E17&amp;$B$3),Sayfa2!$C$3:$G$44,4,0)</f>
        <v>2547 kanun 58 /e md. ile DSİM Usul ve Esaslar 14/4 md. (%74)</v>
      </c>
      <c r="G17" s="9">
        <v>1000</v>
      </c>
      <c r="H17" s="11">
        <f>ROUND(G17*(VLOOKUP(F17,Sayfa2!$F$3:$J$44,2,FALSE)),2)</f>
        <v>740</v>
      </c>
    </row>
    <row r="57" spans="2:8" x14ac:dyDescent="0.25">
      <c r="B57" s="42" t="s">
        <v>47</v>
      </c>
      <c r="C57" s="42"/>
      <c r="D57" s="42"/>
      <c r="E57" s="42"/>
      <c r="F57" s="42"/>
      <c r="G57" s="42"/>
      <c r="H57" s="42"/>
    </row>
  </sheetData>
  <sheetProtection insertRows="0" deleteRows="0" selectLockedCells="1" selectUnlockedCells="1"/>
  <mergeCells count="6">
    <mergeCell ref="B57:H57"/>
    <mergeCell ref="C7:D7"/>
    <mergeCell ref="B6:H6"/>
    <mergeCell ref="B2:H2"/>
    <mergeCell ref="B3:H3"/>
    <mergeCell ref="B4:H4"/>
  </mergeCells>
  <printOptions horizontalCentered="1"/>
  <pageMargins left="0.59055118110236227" right="0.59055118110236227" top="0.98425196850393704" bottom="0.59055118110236227" header="0" footer="0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Sayfa2!$D$3:$D$5</xm:f>
          </x14:formula1>
          <xm:sqref>E17</xm:sqref>
        </x14:dataValidation>
        <x14:dataValidation type="list" allowBlank="1" showInputMessage="1" showErrorMessage="1">
          <x14:formula1>
            <xm:f>Sayfa2!$B$3:$B$16</xm:f>
          </x14:formula1>
          <xm:sqref>B3:H3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zoomScale="85" zoomScaleNormal="85" workbookViewId="0">
      <selection sqref="A1:XFD1048576"/>
    </sheetView>
  </sheetViews>
  <sheetFormatPr defaultRowHeight="15" x14ac:dyDescent="0.25"/>
  <cols>
    <col min="1" max="1" width="8.42578125" style="1" customWidth="1"/>
    <col min="2" max="2" width="78.28515625" style="2" customWidth="1"/>
    <col min="3" max="3" width="77.28515625" style="2" bestFit="1" customWidth="1"/>
    <col min="4" max="4" width="29.85546875" style="2" bestFit="1" customWidth="1"/>
    <col min="5" max="5" width="79.85546875" style="2" customWidth="1"/>
    <col min="6" max="6" width="55.7109375" style="2" bestFit="1" customWidth="1"/>
    <col min="7" max="7" width="10.85546875" style="2" bestFit="1" customWidth="1"/>
    <col min="8" max="8" width="5.5703125" style="2" customWidth="1"/>
    <col min="9" max="9" width="75.85546875" style="2" customWidth="1"/>
    <col min="10" max="16384" width="9.140625" style="2"/>
  </cols>
  <sheetData>
    <row r="2" spans="1:9" x14ac:dyDescent="0.25">
      <c r="A2" s="1" t="s">
        <v>17</v>
      </c>
      <c r="B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</row>
    <row r="3" spans="1:9" x14ac:dyDescent="0.25">
      <c r="A3" s="12">
        <v>1</v>
      </c>
      <c r="B3" s="3" t="s">
        <v>32</v>
      </c>
      <c r="C3" s="13" t="str">
        <f t="shared" ref="C3:C44" si="0">D3&amp;E3</f>
        <v>Birim İmkanlarından FaydalanıldıBİL. VE TEK. UYG. VE ARŞ. MER. D.S.İ.</v>
      </c>
      <c r="D3" s="2" t="s">
        <v>26</v>
      </c>
      <c r="E3" s="3" t="s">
        <v>32</v>
      </c>
      <c r="F3" s="14" t="s">
        <v>16</v>
      </c>
      <c r="G3" s="15">
        <v>0.55000000000000004</v>
      </c>
      <c r="I3" s="3" t="s">
        <v>1</v>
      </c>
    </row>
    <row r="4" spans="1:9" x14ac:dyDescent="0.25">
      <c r="A4" s="12">
        <v>2</v>
      </c>
      <c r="B4" s="3" t="s">
        <v>33</v>
      </c>
      <c r="C4" s="13" t="str">
        <f t="shared" si="0"/>
        <v>Birim İmkanlarından FaydalanılmadıBİL. VE TEK. UYG. VE ARŞ. MER. D.S.İ.</v>
      </c>
      <c r="D4" s="2" t="s">
        <v>27</v>
      </c>
      <c r="E4" s="3" t="s">
        <v>32</v>
      </c>
      <c r="F4" s="14" t="s">
        <v>94</v>
      </c>
      <c r="G4" s="15">
        <v>0.74</v>
      </c>
      <c r="I4" s="3" t="s">
        <v>2</v>
      </c>
    </row>
    <row r="5" spans="1:9" x14ac:dyDescent="0.25">
      <c r="A5" s="12">
        <v>3</v>
      </c>
      <c r="B5" s="3" t="s">
        <v>34</v>
      </c>
      <c r="C5" s="13" t="str">
        <f t="shared" si="0"/>
        <v>Üniversite Sanayi İşbirliği KapsamındaBİL. VE TEK. UYG. VE ARŞ. MER. D.S.İ.</v>
      </c>
      <c r="D5" s="2" t="s">
        <v>28</v>
      </c>
      <c r="E5" s="3" t="s">
        <v>32</v>
      </c>
      <c r="F5" s="14" t="s">
        <v>96</v>
      </c>
      <c r="G5" s="15">
        <v>0.85</v>
      </c>
      <c r="I5" s="3" t="s">
        <v>3</v>
      </c>
    </row>
    <row r="6" spans="1:9" x14ac:dyDescent="0.25">
      <c r="A6" s="12">
        <v>4</v>
      </c>
      <c r="B6" s="16" t="s">
        <v>35</v>
      </c>
      <c r="C6" s="13" t="str">
        <f t="shared" si="0"/>
        <v>Birim İmkanlarından FaydalanıldıDENEY HAYVANLARI UYG. VE ARŞ. MER. D.S.İ.</v>
      </c>
      <c r="D6" s="2" t="s">
        <v>26</v>
      </c>
      <c r="E6" s="16" t="s">
        <v>33</v>
      </c>
      <c r="F6" s="14" t="s">
        <v>16</v>
      </c>
      <c r="G6" s="15">
        <v>0.55000000000000004</v>
      </c>
      <c r="I6" s="4" t="s">
        <v>4</v>
      </c>
    </row>
    <row r="7" spans="1:9" x14ac:dyDescent="0.25">
      <c r="A7" s="12">
        <v>5</v>
      </c>
      <c r="B7" s="3" t="s">
        <v>36</v>
      </c>
      <c r="C7" s="13" t="str">
        <f t="shared" si="0"/>
        <v>Birim İmkanlarından FaydalanılmadıDENEY HAYVANLARI UYG. VE ARŞ. MER. D.S.İ.</v>
      </c>
      <c r="D7" s="2" t="s">
        <v>27</v>
      </c>
      <c r="E7" s="3" t="s">
        <v>33</v>
      </c>
      <c r="F7" s="14" t="s">
        <v>94</v>
      </c>
      <c r="G7" s="15">
        <v>0.74</v>
      </c>
      <c r="I7" s="3" t="s">
        <v>5</v>
      </c>
    </row>
    <row r="8" spans="1:9" x14ac:dyDescent="0.25">
      <c r="A8" s="12">
        <v>6</v>
      </c>
      <c r="B8" s="3" t="s">
        <v>37</v>
      </c>
      <c r="C8" s="13" t="str">
        <f t="shared" si="0"/>
        <v>Üniversite Sanayi İşbirliği KapsamındaDENEY HAYVANLARI UYG. VE ARŞ. MER. D.S.İ.</v>
      </c>
      <c r="D8" s="2" t="s">
        <v>28</v>
      </c>
      <c r="E8" s="3" t="s">
        <v>33</v>
      </c>
      <c r="F8" s="14" t="s">
        <v>96</v>
      </c>
      <c r="G8" s="15">
        <v>0.85</v>
      </c>
      <c r="I8" s="3" t="s">
        <v>6</v>
      </c>
    </row>
    <row r="9" spans="1:9" x14ac:dyDescent="0.25">
      <c r="A9" s="12">
        <v>7</v>
      </c>
      <c r="B9" s="3" t="s">
        <v>38</v>
      </c>
      <c r="C9" s="13" t="str">
        <f t="shared" si="0"/>
        <v>Birim İmkanlarından FaydalanıldıDİŞ HEKİMLİĞİ FAKÜLTESİ D.S.İ.</v>
      </c>
      <c r="D9" s="2" t="s">
        <v>26</v>
      </c>
      <c r="E9" s="3" t="s">
        <v>34</v>
      </c>
      <c r="F9" s="14" t="s">
        <v>92</v>
      </c>
      <c r="G9" s="15">
        <v>0.54</v>
      </c>
      <c r="I9" s="3" t="s">
        <v>7</v>
      </c>
    </row>
    <row r="10" spans="1:9" x14ac:dyDescent="0.25">
      <c r="A10" s="12">
        <v>8</v>
      </c>
      <c r="B10" s="3" t="s">
        <v>39</v>
      </c>
      <c r="C10" s="13" t="str">
        <f t="shared" si="0"/>
        <v>Birim İmkanlarından FaydalanılmadıDİŞ HEKİMLİĞİ FAKÜLTESİ D.S.İ.</v>
      </c>
      <c r="D10" s="2" t="s">
        <v>27</v>
      </c>
      <c r="E10" s="3" t="s">
        <v>34</v>
      </c>
      <c r="F10" s="14" t="s">
        <v>94</v>
      </c>
      <c r="G10" s="15">
        <v>0.74</v>
      </c>
      <c r="I10" s="3" t="s">
        <v>8</v>
      </c>
    </row>
    <row r="11" spans="1:9" x14ac:dyDescent="0.25">
      <c r="A11" s="12">
        <v>9</v>
      </c>
      <c r="B11" s="3" t="s">
        <v>40</v>
      </c>
      <c r="C11" s="13" t="str">
        <f t="shared" si="0"/>
        <v>Üniversite Sanayi İşbirliği KapsamındaDİŞ HEKİMLİĞİ FAKÜLTESİ D.S.İ.</v>
      </c>
      <c r="D11" s="2" t="s">
        <v>28</v>
      </c>
      <c r="E11" s="3" t="s">
        <v>34</v>
      </c>
      <c r="F11" s="14" t="s">
        <v>96</v>
      </c>
      <c r="G11" s="15">
        <v>0.85</v>
      </c>
      <c r="I11" s="3" t="s">
        <v>9</v>
      </c>
    </row>
    <row r="12" spans="1:9" x14ac:dyDescent="0.25">
      <c r="A12" s="12">
        <v>10</v>
      </c>
      <c r="B12" s="17" t="s">
        <v>41</v>
      </c>
      <c r="C12" s="13" t="str">
        <f t="shared" si="0"/>
        <v>Birim İmkanlarından FaydalanıldıEĞİTİM FAKÜLTESİ D.S.İ.</v>
      </c>
      <c r="D12" s="2" t="s">
        <v>26</v>
      </c>
      <c r="E12" s="17" t="s">
        <v>35</v>
      </c>
      <c r="F12" s="14" t="s">
        <v>16</v>
      </c>
      <c r="G12" s="15">
        <v>0.55000000000000004</v>
      </c>
      <c r="I12" s="3" t="s">
        <v>10</v>
      </c>
    </row>
    <row r="13" spans="1:9" x14ac:dyDescent="0.25">
      <c r="A13" s="12">
        <v>11</v>
      </c>
      <c r="B13" s="17" t="s">
        <v>42</v>
      </c>
      <c r="C13" s="13" t="str">
        <f t="shared" si="0"/>
        <v>Birim İmkanlarından FaydalanılmadıEĞİTİM FAKÜLTESİ D.S.İ.</v>
      </c>
      <c r="D13" s="2" t="s">
        <v>27</v>
      </c>
      <c r="E13" s="17" t="s">
        <v>35</v>
      </c>
      <c r="F13" s="14" t="s">
        <v>94</v>
      </c>
      <c r="G13" s="15">
        <v>0.74</v>
      </c>
      <c r="I13" s="3" t="s">
        <v>11</v>
      </c>
    </row>
    <row r="14" spans="1:9" x14ac:dyDescent="0.25">
      <c r="A14" s="12">
        <v>12</v>
      </c>
      <c r="B14" s="17" t="s">
        <v>43</v>
      </c>
      <c r="C14" s="13" t="str">
        <f t="shared" si="0"/>
        <v>Üniversite Sanayi İşbirliği KapsamındaEĞİTİM FAKÜLTESİ D.S.İ.</v>
      </c>
      <c r="D14" s="2" t="s">
        <v>28</v>
      </c>
      <c r="E14" s="17" t="s">
        <v>35</v>
      </c>
      <c r="F14" s="14" t="s">
        <v>96</v>
      </c>
      <c r="G14" s="15">
        <v>0.85</v>
      </c>
      <c r="I14" s="3" t="s">
        <v>12</v>
      </c>
    </row>
    <row r="15" spans="1:9" x14ac:dyDescent="0.25">
      <c r="A15" s="12">
        <v>13</v>
      </c>
      <c r="B15" s="16" t="s">
        <v>44</v>
      </c>
      <c r="C15" s="13" t="str">
        <f t="shared" si="0"/>
        <v>Birim İmkanlarından FaydalanıldıİKTİSADİ VE İDARİ BİL. FAKÜLTESİ D.S.İ.</v>
      </c>
      <c r="D15" s="2" t="s">
        <v>26</v>
      </c>
      <c r="E15" s="16" t="s">
        <v>36</v>
      </c>
      <c r="F15" s="14" t="s">
        <v>16</v>
      </c>
      <c r="G15" s="15">
        <v>0.55000000000000004</v>
      </c>
      <c r="I15" s="4" t="s">
        <v>13</v>
      </c>
    </row>
    <row r="16" spans="1:9" x14ac:dyDescent="0.25">
      <c r="A16" s="12">
        <v>14</v>
      </c>
      <c r="B16" s="3" t="s">
        <v>45</v>
      </c>
      <c r="C16" s="13" t="str">
        <f t="shared" si="0"/>
        <v>Birim İmkanlarından FaydalanılmadıİKTİSADİ VE İDARİ BİL. FAKÜLTESİ D.S.İ.</v>
      </c>
      <c r="D16" s="2" t="s">
        <v>27</v>
      </c>
      <c r="E16" s="3" t="s">
        <v>36</v>
      </c>
      <c r="F16" s="14" t="s">
        <v>94</v>
      </c>
      <c r="G16" s="15">
        <v>0.74</v>
      </c>
      <c r="I16" s="3" t="s">
        <v>14</v>
      </c>
    </row>
    <row r="17" spans="1:7" x14ac:dyDescent="0.25">
      <c r="A17" s="12"/>
      <c r="B17" s="3"/>
      <c r="C17" s="13" t="str">
        <f t="shared" si="0"/>
        <v>Birim İmkanlarından FaydalanıldıMERKEZ MÜDÜRLÜĞÜ D.S.İ.</v>
      </c>
      <c r="D17" s="2" t="s">
        <v>26</v>
      </c>
      <c r="E17" s="3" t="s">
        <v>37</v>
      </c>
      <c r="F17" s="14" t="s">
        <v>16</v>
      </c>
      <c r="G17" s="15">
        <v>0.55000000000000004</v>
      </c>
    </row>
    <row r="18" spans="1:7" x14ac:dyDescent="0.25">
      <c r="A18" s="12"/>
      <c r="B18" s="3"/>
      <c r="C18" s="13" t="str">
        <f t="shared" si="0"/>
        <v>Birim İmkanlarından FaydalanıldıMİMARLIK VE TASARIM FAKÜLTESİ D.S.İ.</v>
      </c>
      <c r="D18" s="2" t="s">
        <v>26</v>
      </c>
      <c r="E18" s="3" t="s">
        <v>38</v>
      </c>
      <c r="F18" s="14" t="s">
        <v>16</v>
      </c>
      <c r="G18" s="15">
        <v>0.55000000000000004</v>
      </c>
    </row>
    <row r="19" spans="1:7" x14ac:dyDescent="0.25">
      <c r="A19" s="12"/>
      <c r="B19" s="3"/>
      <c r="C19" s="13" t="str">
        <f t="shared" si="0"/>
        <v>Birim İmkanlarından FaydalanıldıMÜHENDİSLİK FAKÜLTESİ D.S.İ.</v>
      </c>
      <c r="D19" s="2" t="s">
        <v>26</v>
      </c>
      <c r="E19" s="3" t="s">
        <v>39</v>
      </c>
      <c r="F19" s="14" t="s">
        <v>16</v>
      </c>
      <c r="G19" s="15">
        <v>0.55000000000000004</v>
      </c>
    </row>
    <row r="20" spans="1:7" x14ac:dyDescent="0.25">
      <c r="A20" s="12"/>
      <c r="B20" s="16"/>
      <c r="C20" s="13" t="str">
        <f t="shared" si="0"/>
        <v>Birim İmkanlarından FaydalanıldıTEKNİK BİLİMLER M.Y.O. D.S.İ.</v>
      </c>
      <c r="D20" s="2" t="s">
        <v>26</v>
      </c>
      <c r="E20" s="16" t="s">
        <v>41</v>
      </c>
      <c r="F20" s="14" t="s">
        <v>16</v>
      </c>
      <c r="G20" s="15">
        <v>0.55000000000000004</v>
      </c>
    </row>
    <row r="21" spans="1:7" x14ac:dyDescent="0.25">
      <c r="A21" s="12"/>
      <c r="B21" s="17"/>
      <c r="C21" s="13" t="str">
        <f t="shared" si="0"/>
        <v>Birim İmkanlarından FaydalanıldıVETERİNER FAKÜLTESİ D.S.İ.</v>
      </c>
      <c r="D21" s="2" t="s">
        <v>26</v>
      </c>
      <c r="E21" s="17" t="s">
        <v>44</v>
      </c>
      <c r="F21" s="14" t="s">
        <v>16</v>
      </c>
      <c r="G21" s="15">
        <v>0.55000000000000004</v>
      </c>
    </row>
    <row r="22" spans="1:7" x14ac:dyDescent="0.25">
      <c r="A22" s="12"/>
      <c r="B22" s="3"/>
      <c r="C22" s="13" t="str">
        <f t="shared" si="0"/>
        <v>Birim İmkanlarından FaydalanıldıYABANCI DİLLER Y.O. D.S.İ.</v>
      </c>
      <c r="D22" s="2" t="s">
        <v>26</v>
      </c>
      <c r="E22" s="3" t="s">
        <v>45</v>
      </c>
      <c r="F22" s="14" t="s">
        <v>16</v>
      </c>
      <c r="G22" s="15">
        <v>0.55000000000000004</v>
      </c>
    </row>
    <row r="23" spans="1:7" x14ac:dyDescent="0.25">
      <c r="A23" s="12"/>
      <c r="B23" s="3"/>
      <c r="C23" s="13" t="str">
        <f t="shared" si="0"/>
        <v>Birim İmkanlarından FaydalanıldıTIP FAKÜLTESİ D.S.İ.</v>
      </c>
      <c r="D23" s="2" t="s">
        <v>26</v>
      </c>
      <c r="E23" s="3" t="s">
        <v>42</v>
      </c>
      <c r="F23" s="14" t="s">
        <v>92</v>
      </c>
      <c r="G23" s="15">
        <v>0.54</v>
      </c>
    </row>
    <row r="24" spans="1:7" x14ac:dyDescent="0.25">
      <c r="A24" s="12"/>
      <c r="B24" s="3"/>
      <c r="C24" s="13" t="str">
        <f t="shared" si="0"/>
        <v>Birim İmkanlarından FaydalanıldıSÜREKLİ EĞİTİM UYG. VE ARŞ. MER. D.S.İ.</v>
      </c>
      <c r="D24" s="2" t="s">
        <v>26</v>
      </c>
      <c r="E24" s="3" t="s">
        <v>40</v>
      </c>
      <c r="F24" s="14" t="s">
        <v>93</v>
      </c>
      <c r="G24" s="15">
        <v>0.55000000000000004</v>
      </c>
    </row>
    <row r="25" spans="1:7" x14ac:dyDescent="0.25">
      <c r="A25" s="12"/>
      <c r="B25" s="3"/>
      <c r="C25" s="13" t="str">
        <f t="shared" si="0"/>
        <v>Birim İmkanlarından FaydalanıldıTÜRKÇE ÖĞR. UYG. VE ARŞ. MER. D.S.İ.</v>
      </c>
      <c r="D25" s="2" t="s">
        <v>26</v>
      </c>
      <c r="E25" s="3" t="s">
        <v>43</v>
      </c>
      <c r="F25" s="14" t="s">
        <v>93</v>
      </c>
      <c r="G25" s="15">
        <v>0.55000000000000004</v>
      </c>
    </row>
    <row r="26" spans="1:7" x14ac:dyDescent="0.25">
      <c r="A26" s="12"/>
      <c r="B26" s="3"/>
      <c r="C26" s="13" t="str">
        <f t="shared" si="0"/>
        <v>Birim İmkanlarından FaydalanılmadıMERKEZ MÜDÜRLÜĞÜ D.S.İ.</v>
      </c>
      <c r="D26" s="2" t="s">
        <v>27</v>
      </c>
      <c r="E26" s="3" t="s">
        <v>37</v>
      </c>
      <c r="F26" s="14" t="s">
        <v>94</v>
      </c>
      <c r="G26" s="15">
        <v>0.74</v>
      </c>
    </row>
    <row r="27" spans="1:7" x14ac:dyDescent="0.25">
      <c r="A27" s="12"/>
      <c r="B27" s="3"/>
      <c r="C27" s="13" t="str">
        <f t="shared" si="0"/>
        <v>Birim İmkanlarından FaydalanılmadıMİMARLIK VE TASARIM FAKÜLTESİ D.S.İ.</v>
      </c>
      <c r="D27" s="2" t="s">
        <v>27</v>
      </c>
      <c r="E27" s="3" t="s">
        <v>38</v>
      </c>
      <c r="F27" s="14" t="s">
        <v>94</v>
      </c>
      <c r="G27" s="15">
        <v>0.74</v>
      </c>
    </row>
    <row r="28" spans="1:7" x14ac:dyDescent="0.25">
      <c r="A28" s="12"/>
      <c r="B28" s="3"/>
      <c r="C28" s="13" t="str">
        <f t="shared" si="0"/>
        <v>Birim İmkanlarından FaydalanılmadıMÜHENDİSLİK FAKÜLTESİ D.S.İ.</v>
      </c>
      <c r="D28" s="2" t="s">
        <v>27</v>
      </c>
      <c r="E28" s="3" t="s">
        <v>39</v>
      </c>
      <c r="F28" s="14" t="s">
        <v>94</v>
      </c>
      <c r="G28" s="15">
        <v>0.74</v>
      </c>
    </row>
    <row r="29" spans="1:7" x14ac:dyDescent="0.25">
      <c r="A29" s="12"/>
      <c r="B29" s="16"/>
      <c r="C29" s="13" t="str">
        <f t="shared" si="0"/>
        <v>Birim İmkanlarından FaydalanılmadıTEKNİK BİLİMLER M.Y.O. D.S.İ.</v>
      </c>
      <c r="D29" s="2" t="s">
        <v>27</v>
      </c>
      <c r="E29" s="16" t="s">
        <v>41</v>
      </c>
      <c r="F29" s="14" t="s">
        <v>94</v>
      </c>
      <c r="G29" s="15">
        <v>0.74</v>
      </c>
    </row>
    <row r="30" spans="1:7" x14ac:dyDescent="0.25">
      <c r="A30" s="12"/>
      <c r="B30" s="3"/>
      <c r="C30" s="13" t="str">
        <f t="shared" si="0"/>
        <v>Birim İmkanlarından FaydalanılmadıTIP FAKÜLTESİ D.S.İ.</v>
      </c>
      <c r="D30" s="2" t="s">
        <v>27</v>
      </c>
      <c r="E30" s="3" t="s">
        <v>42</v>
      </c>
      <c r="F30" s="14" t="s">
        <v>94</v>
      </c>
      <c r="G30" s="15">
        <v>0.74</v>
      </c>
    </row>
    <row r="31" spans="1:7" x14ac:dyDescent="0.25">
      <c r="A31" s="12"/>
      <c r="B31" s="17"/>
      <c r="C31" s="13" t="str">
        <f t="shared" si="0"/>
        <v>Birim İmkanlarından FaydalanılmadıVETERİNER FAKÜLTESİ D.S.İ.</v>
      </c>
      <c r="D31" s="2" t="s">
        <v>27</v>
      </c>
      <c r="E31" s="17" t="s">
        <v>44</v>
      </c>
      <c r="F31" s="14" t="s">
        <v>94</v>
      </c>
      <c r="G31" s="15">
        <v>0.74</v>
      </c>
    </row>
    <row r="32" spans="1:7" x14ac:dyDescent="0.25">
      <c r="A32" s="12"/>
      <c r="B32" s="3"/>
      <c r="C32" s="13" t="str">
        <f t="shared" si="0"/>
        <v>Birim İmkanlarından FaydalanılmadıYABANCI DİLLER Y.O. D.S.İ.</v>
      </c>
      <c r="D32" s="2" t="s">
        <v>27</v>
      </c>
      <c r="E32" s="3" t="s">
        <v>45</v>
      </c>
      <c r="F32" s="14" t="s">
        <v>94</v>
      </c>
      <c r="G32" s="15">
        <v>0.74</v>
      </c>
    </row>
    <row r="33" spans="1:7" x14ac:dyDescent="0.25">
      <c r="A33" s="12"/>
      <c r="B33" s="3"/>
      <c r="C33" s="13" t="str">
        <f t="shared" si="0"/>
        <v>Birim İmkanlarından FaydalanılmadıSÜREKLİ EĞİTİM UYG. VE ARŞ. MER. D.S.İ.</v>
      </c>
      <c r="D33" s="2" t="s">
        <v>27</v>
      </c>
      <c r="E33" s="3" t="s">
        <v>40</v>
      </c>
      <c r="F33" s="14" t="s">
        <v>95</v>
      </c>
      <c r="G33" s="15">
        <v>0.7</v>
      </c>
    </row>
    <row r="34" spans="1:7" x14ac:dyDescent="0.25">
      <c r="A34" s="12"/>
      <c r="B34" s="16"/>
      <c r="C34" s="13" t="str">
        <f t="shared" si="0"/>
        <v>Birim İmkanlarından FaydalanılmadıTÜRKÇE ÖĞR. UYG. VE ARŞ. MER. D.S.İ.</v>
      </c>
      <c r="D34" s="2" t="s">
        <v>27</v>
      </c>
      <c r="E34" s="16" t="s">
        <v>43</v>
      </c>
      <c r="F34" s="14" t="s">
        <v>95</v>
      </c>
      <c r="G34" s="15">
        <v>0.7</v>
      </c>
    </row>
    <row r="35" spans="1:7" x14ac:dyDescent="0.25">
      <c r="A35" s="12"/>
      <c r="B35" s="3"/>
      <c r="C35" s="13" t="str">
        <f t="shared" si="0"/>
        <v>Üniversite Sanayi İşbirliği KapsamındaİKTİSADİ VE İDARİ BİL. FAKÜLTESİ D.S.İ.</v>
      </c>
      <c r="D35" s="2" t="s">
        <v>28</v>
      </c>
      <c r="E35" s="3" t="s">
        <v>36</v>
      </c>
      <c r="F35" s="14" t="s">
        <v>96</v>
      </c>
      <c r="G35" s="15">
        <v>0.85</v>
      </c>
    </row>
    <row r="36" spans="1:7" x14ac:dyDescent="0.25">
      <c r="A36" s="12"/>
      <c r="B36" s="3"/>
      <c r="C36" s="13" t="str">
        <f t="shared" si="0"/>
        <v>Üniversite Sanayi İşbirliği KapsamındaMERKEZ MÜDÜRLÜĞÜ D.S.İ.</v>
      </c>
      <c r="D36" s="2" t="s">
        <v>28</v>
      </c>
      <c r="E36" s="3" t="s">
        <v>37</v>
      </c>
      <c r="F36" s="14" t="s">
        <v>96</v>
      </c>
      <c r="G36" s="15">
        <v>0.85</v>
      </c>
    </row>
    <row r="37" spans="1:7" x14ac:dyDescent="0.25">
      <c r="A37" s="12"/>
      <c r="B37" s="3"/>
      <c r="C37" s="13" t="str">
        <f t="shared" si="0"/>
        <v>Üniversite Sanayi İşbirliği KapsamındaMİMARLIK VE TASARIM FAKÜLTESİ D.S.İ.</v>
      </c>
      <c r="D37" s="2" t="s">
        <v>28</v>
      </c>
      <c r="E37" s="3" t="s">
        <v>38</v>
      </c>
      <c r="F37" s="14" t="s">
        <v>96</v>
      </c>
      <c r="G37" s="15">
        <v>0.85</v>
      </c>
    </row>
    <row r="38" spans="1:7" x14ac:dyDescent="0.25">
      <c r="A38" s="12"/>
      <c r="B38" s="3"/>
      <c r="C38" s="13" t="str">
        <f t="shared" si="0"/>
        <v>Üniversite Sanayi İşbirliği KapsamındaMÜHENDİSLİK FAKÜLTESİ D.S.İ.</v>
      </c>
      <c r="D38" s="2" t="s">
        <v>28</v>
      </c>
      <c r="E38" s="3" t="s">
        <v>39</v>
      </c>
      <c r="F38" s="14" t="s">
        <v>96</v>
      </c>
      <c r="G38" s="15">
        <v>0.85</v>
      </c>
    </row>
    <row r="39" spans="1:7" x14ac:dyDescent="0.25">
      <c r="A39" s="12"/>
      <c r="B39" s="3"/>
      <c r="C39" s="13" t="str">
        <f t="shared" si="0"/>
        <v>Üniversite Sanayi İşbirliği KapsamındaSÜREKLİ EĞİTİM UYG. VE ARŞ. MER. D.S.İ.</v>
      </c>
      <c r="D39" s="2" t="s">
        <v>28</v>
      </c>
      <c r="E39" s="3" t="s">
        <v>40</v>
      </c>
      <c r="F39" s="14" t="s">
        <v>96</v>
      </c>
      <c r="G39" s="15">
        <v>0.85</v>
      </c>
    </row>
    <row r="40" spans="1:7" x14ac:dyDescent="0.25">
      <c r="A40" s="12"/>
      <c r="B40" s="3"/>
      <c r="C40" s="13" t="str">
        <f t="shared" si="0"/>
        <v>Üniversite Sanayi İşbirliği KapsamındaTEKNİK BİLİMLER M.Y.O. D.S.İ.</v>
      </c>
      <c r="D40" s="2" t="s">
        <v>28</v>
      </c>
      <c r="E40" s="3" t="s">
        <v>41</v>
      </c>
      <c r="F40" s="14" t="s">
        <v>96</v>
      </c>
      <c r="G40" s="15">
        <v>0.85</v>
      </c>
    </row>
    <row r="41" spans="1:7" x14ac:dyDescent="0.25">
      <c r="A41" s="12"/>
      <c r="B41" s="3"/>
      <c r="C41" s="13" t="str">
        <f t="shared" si="0"/>
        <v>Üniversite Sanayi İşbirliği KapsamındaTIP FAKÜLTESİ D.S.İ.</v>
      </c>
      <c r="D41" s="2" t="s">
        <v>28</v>
      </c>
      <c r="E41" s="3" t="s">
        <v>42</v>
      </c>
      <c r="F41" s="14" t="s">
        <v>96</v>
      </c>
      <c r="G41" s="15">
        <v>0.85</v>
      </c>
    </row>
    <row r="42" spans="1:7" x14ac:dyDescent="0.25">
      <c r="A42" s="12"/>
      <c r="B42" s="3"/>
      <c r="C42" s="13" t="str">
        <f t="shared" si="0"/>
        <v>Üniversite Sanayi İşbirliği KapsamındaTÜRKÇE ÖĞR. UYG. VE ARŞ. MER. D.S.İ.</v>
      </c>
      <c r="D42" s="2" t="s">
        <v>28</v>
      </c>
      <c r="E42" s="3" t="s">
        <v>43</v>
      </c>
      <c r="F42" s="14" t="s">
        <v>96</v>
      </c>
      <c r="G42" s="15">
        <v>0.85</v>
      </c>
    </row>
    <row r="43" spans="1:7" x14ac:dyDescent="0.25">
      <c r="A43" s="12"/>
      <c r="B43" s="4"/>
      <c r="C43" s="13" t="str">
        <f t="shared" si="0"/>
        <v>Üniversite Sanayi İşbirliği KapsamındaVETERİNER FAKÜLTESİ D.S.İ.</v>
      </c>
      <c r="D43" s="2" t="s">
        <v>28</v>
      </c>
      <c r="E43" s="4" t="s">
        <v>44</v>
      </c>
      <c r="F43" s="14" t="s">
        <v>96</v>
      </c>
      <c r="G43" s="15">
        <v>0.85</v>
      </c>
    </row>
    <row r="44" spans="1:7" x14ac:dyDescent="0.25">
      <c r="A44" s="12"/>
      <c r="B44" s="3"/>
      <c r="C44" s="13" t="str">
        <f t="shared" si="0"/>
        <v>Üniversite Sanayi İşbirliği KapsamındaYABANCI DİLLER Y.O. D.S.İ.</v>
      </c>
      <c r="D44" s="2" t="s">
        <v>28</v>
      </c>
      <c r="E44" s="3" t="s">
        <v>45</v>
      </c>
      <c r="F44" s="14" t="s">
        <v>96</v>
      </c>
      <c r="G44" s="15">
        <v>0.85</v>
      </c>
    </row>
  </sheetData>
  <sheetProtection algorithmName="SHA-512" hashValue="1JBr4B4KEDMMILk2sTRA8xTVIYIEG5Zctqdu+sv9mBadFf+CnJKTDknyit2kqXcxdVq/XpICFoLEAeM+yNrbCw==" saltValue="iBhLnZorKXq9Kuj8qkxpYA==" spinCount="100000" sheet="1" selectLockedCells="1"/>
  <autoFilter ref="A2:G2">
    <sortState ref="A3:G44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4" zoomScaleNormal="100" zoomScaleSheetLayoutView="100" workbookViewId="0">
      <selection activeCell="B18" sqref="B18"/>
    </sheetView>
  </sheetViews>
  <sheetFormatPr defaultRowHeight="15" x14ac:dyDescent="0.25"/>
  <cols>
    <col min="1" max="1" width="13" style="18" customWidth="1"/>
    <col min="2" max="2" width="31" style="18" bestFit="1" customWidth="1"/>
    <col min="3" max="3" width="3" style="18" customWidth="1"/>
    <col min="4" max="4" width="38.140625" style="18" bestFit="1" customWidth="1"/>
    <col min="5" max="6" width="6.42578125" style="18" customWidth="1"/>
    <col min="7" max="7" width="7.42578125" style="18" customWidth="1"/>
    <col min="8" max="8" width="8.5703125" style="18" customWidth="1"/>
    <col min="9" max="9" width="7.7109375" style="18" bestFit="1" customWidth="1"/>
    <col min="10" max="10" width="8" style="18" bestFit="1" customWidth="1"/>
    <col min="11" max="16384" width="9.140625" style="18"/>
  </cols>
  <sheetData>
    <row r="1" spans="1:10" ht="23.25" customHeight="1" x14ac:dyDescent="0.2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79.5" customHeight="1" x14ac:dyDescent="0.25">
      <c r="A2" s="48" t="s">
        <v>51</v>
      </c>
      <c r="B2" s="48"/>
      <c r="C2" s="49" t="s">
        <v>52</v>
      </c>
      <c r="D2" s="48" t="s">
        <v>53</v>
      </c>
      <c r="E2" s="48" t="s">
        <v>54</v>
      </c>
      <c r="F2" s="48"/>
      <c r="G2" s="50" t="s">
        <v>55</v>
      </c>
      <c r="H2" s="51"/>
      <c r="I2" s="52" t="s">
        <v>56</v>
      </c>
      <c r="J2" s="52" t="s">
        <v>57</v>
      </c>
    </row>
    <row r="3" spans="1:10" s="19" customFormat="1" ht="42" x14ac:dyDescent="0.25">
      <c r="A3" s="27" t="s">
        <v>58</v>
      </c>
      <c r="B3" s="28" t="s">
        <v>59</v>
      </c>
      <c r="C3" s="49"/>
      <c r="D3" s="48"/>
      <c r="E3" s="26" t="s">
        <v>60</v>
      </c>
      <c r="F3" s="26" t="s">
        <v>61</v>
      </c>
      <c r="G3" s="26" t="s">
        <v>62</v>
      </c>
      <c r="H3" s="26" t="s">
        <v>63</v>
      </c>
      <c r="I3" s="52"/>
      <c r="J3" s="52"/>
    </row>
    <row r="4" spans="1:10" ht="15" customHeight="1" x14ac:dyDescent="0.25">
      <c r="A4" s="53" t="s">
        <v>64</v>
      </c>
      <c r="B4" s="54" t="s">
        <v>65</v>
      </c>
      <c r="C4" s="20">
        <v>1</v>
      </c>
      <c r="D4" s="21" t="s">
        <v>66</v>
      </c>
      <c r="E4" s="20">
        <v>1</v>
      </c>
      <c r="F4" s="20">
        <v>10</v>
      </c>
      <c r="G4" s="20">
        <v>10</v>
      </c>
      <c r="H4" s="20">
        <v>24</v>
      </c>
      <c r="I4" s="20">
        <v>55</v>
      </c>
      <c r="J4" s="20">
        <f>SUM(E4:I4)</f>
        <v>100</v>
      </c>
    </row>
    <row r="5" spans="1:10" ht="15" customHeight="1" x14ac:dyDescent="0.25">
      <c r="A5" s="53"/>
      <c r="B5" s="54"/>
      <c r="C5" s="20">
        <v>2</v>
      </c>
      <c r="D5" s="21" t="s">
        <v>67</v>
      </c>
      <c r="E5" s="20">
        <v>1</v>
      </c>
      <c r="F5" s="20">
        <v>10</v>
      </c>
      <c r="G5" s="20">
        <v>10</v>
      </c>
      <c r="H5" s="20">
        <v>24</v>
      </c>
      <c r="I5" s="20">
        <v>55</v>
      </c>
      <c r="J5" s="20">
        <f t="shared" ref="J5:J20" si="0">SUM(E5:I5)</f>
        <v>100</v>
      </c>
    </row>
    <row r="6" spans="1:10" ht="15" customHeight="1" x14ac:dyDescent="0.25">
      <c r="A6" s="53"/>
      <c r="B6" s="54"/>
      <c r="C6" s="20">
        <v>3</v>
      </c>
      <c r="D6" s="21" t="s">
        <v>68</v>
      </c>
      <c r="E6" s="20">
        <v>1</v>
      </c>
      <c r="F6" s="20">
        <v>10</v>
      </c>
      <c r="G6" s="20">
        <v>10</v>
      </c>
      <c r="H6" s="20">
        <v>24</v>
      </c>
      <c r="I6" s="20">
        <v>55</v>
      </c>
      <c r="J6" s="20">
        <f t="shared" si="0"/>
        <v>100</v>
      </c>
    </row>
    <row r="7" spans="1:10" ht="15" customHeight="1" x14ac:dyDescent="0.25">
      <c r="A7" s="53"/>
      <c r="B7" s="54"/>
      <c r="C7" s="20">
        <v>4</v>
      </c>
      <c r="D7" s="21" t="s">
        <v>69</v>
      </c>
      <c r="E7" s="20">
        <v>1</v>
      </c>
      <c r="F7" s="20">
        <v>10</v>
      </c>
      <c r="G7" s="20">
        <v>10</v>
      </c>
      <c r="H7" s="20">
        <v>24</v>
      </c>
      <c r="I7" s="20">
        <v>55</v>
      </c>
      <c r="J7" s="20">
        <f t="shared" si="0"/>
        <v>100</v>
      </c>
    </row>
    <row r="8" spans="1:10" ht="15" customHeight="1" x14ac:dyDescent="0.25">
      <c r="A8" s="53"/>
      <c r="B8" s="54"/>
      <c r="C8" s="20">
        <v>5</v>
      </c>
      <c r="D8" s="21" t="s">
        <v>70</v>
      </c>
      <c r="E8" s="20">
        <v>1</v>
      </c>
      <c r="F8" s="20">
        <v>10</v>
      </c>
      <c r="G8" s="20">
        <v>10</v>
      </c>
      <c r="H8" s="20">
        <v>24</v>
      </c>
      <c r="I8" s="20">
        <v>55</v>
      </c>
      <c r="J8" s="20">
        <f t="shared" si="0"/>
        <v>100</v>
      </c>
    </row>
    <row r="9" spans="1:10" ht="15" customHeight="1" x14ac:dyDescent="0.25">
      <c r="A9" s="53"/>
      <c r="B9" s="54"/>
      <c r="C9" s="20">
        <v>6</v>
      </c>
      <c r="D9" s="21" t="s">
        <v>71</v>
      </c>
      <c r="E9" s="20">
        <v>1</v>
      </c>
      <c r="F9" s="20">
        <v>10</v>
      </c>
      <c r="G9" s="20">
        <v>10</v>
      </c>
      <c r="H9" s="20">
        <v>24</v>
      </c>
      <c r="I9" s="20">
        <v>55</v>
      </c>
      <c r="J9" s="20">
        <f t="shared" si="0"/>
        <v>100</v>
      </c>
    </row>
    <row r="10" spans="1:10" ht="15" customHeight="1" x14ac:dyDescent="0.25">
      <c r="A10" s="53"/>
      <c r="B10" s="54"/>
      <c r="C10" s="20">
        <v>7</v>
      </c>
      <c r="D10" s="21" t="s">
        <v>72</v>
      </c>
      <c r="E10" s="20">
        <v>1</v>
      </c>
      <c r="F10" s="20">
        <v>10</v>
      </c>
      <c r="G10" s="20">
        <v>10</v>
      </c>
      <c r="H10" s="20">
        <v>24</v>
      </c>
      <c r="I10" s="20">
        <v>55</v>
      </c>
      <c r="J10" s="20">
        <f t="shared" si="0"/>
        <v>100</v>
      </c>
    </row>
    <row r="11" spans="1:10" ht="15" customHeight="1" x14ac:dyDescent="0.25">
      <c r="A11" s="53"/>
      <c r="B11" s="54"/>
      <c r="C11" s="20">
        <v>8</v>
      </c>
      <c r="D11" s="21" t="s">
        <v>73</v>
      </c>
      <c r="E11" s="20">
        <v>1</v>
      </c>
      <c r="F11" s="20">
        <v>10</v>
      </c>
      <c r="G11" s="20">
        <v>10</v>
      </c>
      <c r="H11" s="20">
        <v>24</v>
      </c>
      <c r="I11" s="20">
        <v>55</v>
      </c>
      <c r="J11" s="20">
        <f t="shared" si="0"/>
        <v>100</v>
      </c>
    </row>
    <row r="12" spans="1:10" ht="15" customHeight="1" x14ac:dyDescent="0.25">
      <c r="A12" s="53"/>
      <c r="B12" s="54"/>
      <c r="C12" s="20">
        <v>9</v>
      </c>
      <c r="D12" s="21" t="s">
        <v>74</v>
      </c>
      <c r="E12" s="20">
        <v>1</v>
      </c>
      <c r="F12" s="20">
        <v>10</v>
      </c>
      <c r="G12" s="20">
        <v>10</v>
      </c>
      <c r="H12" s="20">
        <v>24</v>
      </c>
      <c r="I12" s="20">
        <v>55</v>
      </c>
      <c r="J12" s="20">
        <f t="shared" si="0"/>
        <v>100</v>
      </c>
    </row>
    <row r="13" spans="1:10" ht="15" customHeight="1" x14ac:dyDescent="0.25">
      <c r="A13" s="53"/>
      <c r="B13" s="54"/>
      <c r="C13" s="20">
        <v>10</v>
      </c>
      <c r="D13" s="21" t="s">
        <v>75</v>
      </c>
      <c r="E13" s="20">
        <v>1</v>
      </c>
      <c r="F13" s="20">
        <v>10</v>
      </c>
      <c r="G13" s="20">
        <v>10</v>
      </c>
      <c r="H13" s="20">
        <v>24</v>
      </c>
      <c r="I13" s="20">
        <v>55</v>
      </c>
      <c r="J13" s="20">
        <f t="shared" si="0"/>
        <v>100</v>
      </c>
    </row>
    <row r="14" spans="1:10" ht="23.25" customHeight="1" x14ac:dyDescent="0.25">
      <c r="A14" s="53"/>
      <c r="B14" s="55" t="s">
        <v>76</v>
      </c>
      <c r="C14" s="22">
        <v>11</v>
      </c>
      <c r="D14" s="23" t="s">
        <v>77</v>
      </c>
      <c r="E14" s="22">
        <v>1</v>
      </c>
      <c r="F14" s="22">
        <v>10</v>
      </c>
      <c r="G14" s="22">
        <v>10</v>
      </c>
      <c r="H14" s="22">
        <v>25</v>
      </c>
      <c r="I14" s="22">
        <v>54</v>
      </c>
      <c r="J14" s="22">
        <f t="shared" si="0"/>
        <v>100</v>
      </c>
    </row>
    <row r="15" spans="1:10" ht="23.25" customHeight="1" x14ac:dyDescent="0.25">
      <c r="A15" s="53"/>
      <c r="B15" s="55"/>
      <c r="C15" s="22">
        <v>12</v>
      </c>
      <c r="D15" s="23" t="s">
        <v>78</v>
      </c>
      <c r="E15" s="22">
        <v>1</v>
      </c>
      <c r="F15" s="22">
        <v>10</v>
      </c>
      <c r="G15" s="22">
        <v>10</v>
      </c>
      <c r="H15" s="22">
        <v>25</v>
      </c>
      <c r="I15" s="22">
        <v>54</v>
      </c>
      <c r="J15" s="22">
        <f t="shared" si="0"/>
        <v>100</v>
      </c>
    </row>
    <row r="16" spans="1:10" ht="23.25" customHeight="1" x14ac:dyDescent="0.25">
      <c r="A16" s="53"/>
      <c r="B16" s="56" t="s">
        <v>79</v>
      </c>
      <c r="C16" s="24">
        <v>13</v>
      </c>
      <c r="D16" s="25" t="s">
        <v>80</v>
      </c>
      <c r="E16" s="24">
        <v>1</v>
      </c>
      <c r="F16" s="24">
        <v>14</v>
      </c>
      <c r="G16" s="24">
        <v>10</v>
      </c>
      <c r="H16" s="24">
        <v>20</v>
      </c>
      <c r="I16" s="24">
        <v>55</v>
      </c>
      <c r="J16" s="24">
        <f t="shared" si="0"/>
        <v>100</v>
      </c>
    </row>
    <row r="17" spans="1:10" ht="23.25" customHeight="1" x14ac:dyDescent="0.25">
      <c r="A17" s="53"/>
      <c r="B17" s="56"/>
      <c r="C17" s="24">
        <v>14</v>
      </c>
      <c r="D17" s="25" t="s">
        <v>81</v>
      </c>
      <c r="E17" s="24">
        <v>1</v>
      </c>
      <c r="F17" s="24">
        <v>14</v>
      </c>
      <c r="G17" s="24">
        <v>10</v>
      </c>
      <c r="H17" s="24">
        <v>20</v>
      </c>
      <c r="I17" s="24">
        <v>55</v>
      </c>
      <c r="J17" s="24">
        <f t="shared" si="0"/>
        <v>100</v>
      </c>
    </row>
    <row r="18" spans="1:10" ht="39.75" customHeight="1" x14ac:dyDescent="0.25">
      <c r="A18" s="57" t="s">
        <v>82</v>
      </c>
      <c r="B18" s="29" t="s">
        <v>83</v>
      </c>
      <c r="C18" s="30" t="s">
        <v>84</v>
      </c>
      <c r="D18" s="31" t="s">
        <v>85</v>
      </c>
      <c r="E18" s="32">
        <v>1</v>
      </c>
      <c r="F18" s="32">
        <v>10</v>
      </c>
      <c r="G18" s="32">
        <v>6</v>
      </c>
      <c r="H18" s="32">
        <v>9</v>
      </c>
      <c r="I18" s="32">
        <v>74</v>
      </c>
      <c r="J18" s="32">
        <f>SUM(E18:I18)</f>
        <v>100</v>
      </c>
    </row>
    <row r="19" spans="1:10" ht="39.75" customHeight="1" x14ac:dyDescent="0.25">
      <c r="A19" s="58"/>
      <c r="B19" s="33" t="s">
        <v>86</v>
      </c>
      <c r="C19" s="34" t="s">
        <v>87</v>
      </c>
      <c r="D19" s="35" t="s">
        <v>88</v>
      </c>
      <c r="E19" s="36">
        <v>1</v>
      </c>
      <c r="F19" s="36">
        <v>14</v>
      </c>
      <c r="G19" s="36">
        <v>6</v>
      </c>
      <c r="H19" s="36">
        <v>9</v>
      </c>
      <c r="I19" s="36">
        <v>70</v>
      </c>
      <c r="J19" s="36">
        <f>SUM(E19:I19)</f>
        <v>100</v>
      </c>
    </row>
    <row r="20" spans="1:10" ht="61.5" customHeight="1" x14ac:dyDescent="0.25">
      <c r="A20" s="37" t="s">
        <v>89</v>
      </c>
      <c r="B20" s="38" t="s">
        <v>90</v>
      </c>
      <c r="C20" s="39" t="s">
        <v>91</v>
      </c>
      <c r="D20" s="40" t="s">
        <v>85</v>
      </c>
      <c r="E20" s="41">
        <v>0</v>
      </c>
      <c r="F20" s="41">
        <v>0</v>
      </c>
      <c r="G20" s="41">
        <v>0</v>
      </c>
      <c r="H20" s="41">
        <v>15</v>
      </c>
      <c r="I20" s="41">
        <v>85</v>
      </c>
      <c r="J20" s="41">
        <f t="shared" si="0"/>
        <v>100</v>
      </c>
    </row>
  </sheetData>
  <mergeCells count="13">
    <mergeCell ref="A4:A17"/>
    <mergeCell ref="B4:B13"/>
    <mergeCell ref="B14:B15"/>
    <mergeCell ref="B16:B17"/>
    <mergeCell ref="A18:A19"/>
    <mergeCell ref="A1:J1"/>
    <mergeCell ref="A2:B2"/>
    <mergeCell ref="C2:C3"/>
    <mergeCell ref="D2:D3"/>
    <mergeCell ref="E2:F2"/>
    <mergeCell ref="G2:H2"/>
    <mergeCell ref="I2:I3"/>
    <mergeCell ref="J2:J3"/>
  </mergeCells>
  <printOptions horizontalCentered="1"/>
  <pageMargins left="0.19685039370078741" right="0.19685039370078741" top="0.59055118110236227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Katkı Payı Hesaplama</vt:lpstr>
      <vt:lpstr>Sayfa2</vt:lpstr>
      <vt:lpstr>Sayfa3</vt:lpstr>
      <vt:lpstr>'Katkı Payı Hesaplama'!Yazdırma_Alanı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2025-03-24T12:31:16Z</dcterms:modified>
</cp:coreProperties>
</file>